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tabRatio="797" activeTab="3"/>
  </bookViews>
  <sheets>
    <sheet name="Amm.vo Contabile" sheetId="1" r:id="rId1"/>
    <sheet name="Sociale" sheetId="2" r:id="rId2"/>
    <sheet name="Tecnico" sheetId="3" r:id="rId3"/>
    <sheet name="Segretario" sheetId="4" r:id="rId4"/>
  </sheets>
  <definedNames>
    <definedName name="_xlnm.Print_Area" localSheetId="0">'Amm.vo Contabile'!$A$1:$K$9</definedName>
    <definedName name="Excel_BuiltIn_Print_Area_1_1">#REF!</definedName>
    <definedName name="Excel_BuiltIn_Print_Area_2">#REF!</definedName>
    <definedName name="Excel_BuiltIn_Print_Area_3">#REF!</definedName>
    <definedName name="Excel_BuiltIn_Print_Area_5">#REF!</definedName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</definedNames>
  <calcPr fullCalcOnLoad="1"/>
</workbook>
</file>

<file path=xl/sharedStrings.xml><?xml version="1.0" encoding="utf-8"?>
<sst xmlns="http://schemas.openxmlformats.org/spreadsheetml/2006/main" count="79" uniqueCount="32">
  <si>
    <t>RdS   AMMINISTRATIVO CONTABILE</t>
  </si>
  <si>
    <t>Maria Grazia Nurra</t>
  </si>
  <si>
    <t xml:space="preserve">Titolo obiettivo </t>
  </si>
  <si>
    <t>Strategicità 
per l'Ente</t>
  </si>
  <si>
    <t>Rapporto obiettivo/attività ordinaria</t>
  </si>
  <si>
    <t>Complessità</t>
  </si>
  <si>
    <t>Calcoli</t>
  </si>
  <si>
    <t>Peso 
Obiettivo</t>
  </si>
  <si>
    <t>Peso 
Relativizzato</t>
  </si>
  <si>
    <t>Percentuale 
Raggiungimento
Obiettivo</t>
  </si>
  <si>
    <t>Percentuale Valutazione 
Obiettivo</t>
  </si>
  <si>
    <t>Punteggio</t>
  </si>
  <si>
    <t>Note</t>
  </si>
  <si>
    <t>N.</t>
  </si>
  <si>
    <t>Coefficenti di pesatura diversi aspetti</t>
  </si>
  <si>
    <t>Totale</t>
  </si>
  <si>
    <t>Gianluca Lupino</t>
  </si>
  <si>
    <t>RdS   Segretario Comunale</t>
  </si>
  <si>
    <t>Giancarlo Carta</t>
  </si>
  <si>
    <t>Silvana Chessa</t>
  </si>
  <si>
    <t>OP3: ANALISI, VALUTAZIONE E REVISIONE DEL SISTEMA REGOLAMENTARE DELL’ENTE</t>
  </si>
  <si>
    <t>OP2: RIDURRE I TEMPI MEDI DI PAGAMENTO</t>
  </si>
  <si>
    <t>OP4: MANTENERE L’EFFICACIA DELLE MISURE DI PREVENZIONE DELLA CORRUZIONE E PER LA TRASPARENZA</t>
  </si>
  <si>
    <t>OP6: IMPLEMENTARE LE POLITICHE ATTIVE DEL LAVORO (CANTIERI) CON RISORSE ASSEGNATE ALL’ENTE /CANTIERI LAVORAS E FORESTALI)</t>
  </si>
  <si>
    <t>OP5: RISPETTARE I CRONOPROGRAMMI DI SPENDITA DELLE RISORSE E GLI OBIETTIVI RELATIVI ALLE OPER PUBBLICHE</t>
  </si>
  <si>
    <t>OP8: PRESIDIARE E MANTENERE LA REGOLARITÀ DEL FUNZIONAMENTO DELL’UFFICIO PROTOCOLLO</t>
  </si>
  <si>
    <t>OP7: POTENZIARE I SERVIZI ALLA PERSONA</t>
  </si>
  <si>
    <t>OP9: REALIZZARE L’EVENTO CULTURALE “SU MINISTRU”</t>
  </si>
  <si>
    <t xml:space="preserve">OP1: PROGRAMMARE, COORDINARE E GESTIRE LE PROCEDURE CONCORSUALI COPERTURA POSTI VACANTI UFFICIO POLIZIA MUNCIPALE E UFFICIO TECNICO </t>
  </si>
  <si>
    <t>OP3: IMPLEMENTARE LA REVISIONE DEL SISTEMA REGOLAMENTARE DELL’ENTE, PREVIA ANALISI E VALUTAZIONE</t>
  </si>
  <si>
    <t>RdS  SERVIZI ALLA PERSONA</t>
  </si>
  <si>
    <t>RdS   GOVERNO DEL TERRITORIO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</si>
</sst>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[$€]\ * #,##0.00_-;\-[$€]\ * #,##0.00_-;_-[$€]\ * \-??_-;_-@_-"/>
    <numFmt numFmtId="171" formatCode="0.0000"/>
    <numFmt numFmtId="172" formatCode="0.0"/>
    <numFmt numFmtId="173" formatCode="0.000"/>
    <numFmt numFmtId="174" formatCode="0.0%"/>
    <numFmt numFmtId="175" formatCode="#,##0.000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</numFmts>
  <fonts count="49">
    <font>
      <sz val="10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6"/>
      <name val="Verdana"/>
      <family val="2"/>
    </font>
    <font>
      <b/>
      <sz val="18"/>
      <name val="Verdana"/>
      <family val="2"/>
    </font>
    <font>
      <sz val="16"/>
      <name val="Verdana"/>
      <family val="2"/>
    </font>
    <font>
      <b/>
      <sz val="10"/>
      <color indexed="60"/>
      <name val="Verdana"/>
      <family val="2"/>
    </font>
    <font>
      <b/>
      <sz val="10"/>
      <name val="Verdana"/>
      <family val="2"/>
    </font>
    <font>
      <b/>
      <sz val="10"/>
      <color indexed="13"/>
      <name val="Verdana"/>
      <family val="2"/>
    </font>
    <font>
      <b/>
      <sz val="10"/>
      <color indexed="17"/>
      <name val="Verdan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62"/>
      <name val="Verdana"/>
      <family val="2"/>
    </font>
    <font>
      <b/>
      <sz val="10"/>
      <color indexed="8"/>
      <name val="Verdana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4"/>
      <name val="Verdana"/>
      <family val="2"/>
    </font>
    <font>
      <b/>
      <sz val="10"/>
      <color theme="1"/>
      <name val="Verdana"/>
      <family val="2"/>
    </font>
    <font>
      <b/>
      <sz val="10"/>
      <color rgb="FF00B05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170" fontId="0" fillId="0" borderId="0" applyFill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171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justify" vertical="center" wrapText="1"/>
    </xf>
    <xf numFmtId="1" fontId="7" fillId="34" borderId="11" xfId="0" applyNumberFormat="1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 wrapText="1"/>
    </xf>
    <xf numFmtId="171" fontId="7" fillId="34" borderId="10" xfId="0" applyNumberFormat="1" applyFont="1" applyFill="1" applyBorder="1" applyAlignment="1" applyProtection="1">
      <alignment vertical="center" wrapText="1"/>
      <protection hidden="1"/>
    </xf>
    <xf numFmtId="1" fontId="8" fillId="34" borderId="10" xfId="0" applyNumberFormat="1" applyFont="1" applyFill="1" applyBorder="1" applyAlignment="1" applyProtection="1">
      <alignment vertical="center" wrapText="1"/>
      <protection hidden="1"/>
    </xf>
    <xf numFmtId="3" fontId="7" fillId="34" borderId="10" xfId="0" applyNumberFormat="1" applyFont="1" applyFill="1" applyBorder="1" applyAlignment="1">
      <alignment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7" fillId="33" borderId="10" xfId="0" applyNumberFormat="1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172" fontId="7" fillId="36" borderId="1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10" xfId="0" applyNumberFormat="1" applyFont="1" applyFill="1" applyBorder="1" applyAlignment="1">
      <alignment horizontal="center" vertical="center" wrapText="1"/>
    </xf>
    <xf numFmtId="9" fontId="7" fillId="0" borderId="10" xfId="49" applyFont="1" applyFill="1" applyBorder="1" applyAlignment="1" applyProtection="1">
      <alignment horizontal="center" vertical="center" wrapText="1"/>
      <protection/>
    </xf>
    <xf numFmtId="173" fontId="7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" fontId="7" fillId="34" borderId="10" xfId="0" applyNumberFormat="1" applyFont="1" applyFill="1" applyBorder="1" applyAlignment="1">
      <alignment horizontal="left" vertical="center" wrapText="1"/>
    </xf>
    <xf numFmtId="171" fontId="8" fillId="34" borderId="10" xfId="0" applyNumberFormat="1" applyFont="1" applyFill="1" applyBorder="1" applyAlignment="1" applyProtection="1">
      <alignment vertical="center" wrapText="1"/>
      <protection hidden="1"/>
    </xf>
    <xf numFmtId="172" fontId="8" fillId="34" borderId="10" xfId="0" applyNumberFormat="1" applyFont="1" applyFill="1" applyBorder="1" applyAlignment="1" applyProtection="1">
      <alignment vertical="center" wrapText="1"/>
      <protection hidden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174" fontId="7" fillId="34" borderId="10" xfId="49" applyNumberFormat="1" applyFont="1" applyFill="1" applyBorder="1" applyAlignment="1" applyProtection="1">
      <alignment horizontal="center"/>
      <protection/>
    </xf>
    <xf numFmtId="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34" borderId="10" xfId="0" applyNumberFormat="1" applyFont="1" applyFill="1" applyBorder="1" applyAlignment="1" applyProtection="1">
      <alignment vertical="center" wrapText="1"/>
      <protection hidden="1"/>
    </xf>
    <xf numFmtId="3" fontId="8" fillId="34" borderId="10" xfId="0" applyNumberFormat="1" applyFont="1" applyFill="1" applyBorder="1" applyAlignment="1" applyProtection="1">
      <alignment vertical="center" wrapText="1"/>
      <protection hidden="1"/>
    </xf>
    <xf numFmtId="0" fontId="1" fillId="0" borderId="12" xfId="0" applyFont="1" applyBorder="1" applyAlignment="1">
      <alignment wrapText="1"/>
    </xf>
    <xf numFmtId="1" fontId="7" fillId="34" borderId="10" xfId="0" applyNumberFormat="1" applyFont="1" applyFill="1" applyBorder="1" applyAlignment="1" applyProtection="1">
      <alignment vertical="center" wrapText="1"/>
      <protection hidden="1"/>
    </xf>
    <xf numFmtId="0" fontId="1" fillId="0" borderId="0" xfId="0" applyFont="1" applyBorder="1" applyAlignment="1">
      <alignment wrapText="1"/>
    </xf>
    <xf numFmtId="173" fontId="7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/>
    </xf>
    <xf numFmtId="174" fontId="7" fillId="34" borderId="13" xfId="49" applyNumberFormat="1" applyFont="1" applyFill="1" applyBorder="1" applyAlignment="1" applyProtection="1">
      <alignment horizontal="center"/>
      <protection/>
    </xf>
    <xf numFmtId="0" fontId="46" fillId="35" borderId="11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172" fontId="7" fillId="34" borderId="10" xfId="0" applyNumberFormat="1" applyFont="1" applyFill="1" applyBorder="1" applyAlignment="1" applyProtection="1">
      <alignment vertical="center" wrapText="1"/>
      <protection hidden="1"/>
    </xf>
    <xf numFmtId="0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justify" vertical="center" wrapText="1"/>
    </xf>
    <xf numFmtId="0" fontId="47" fillId="34" borderId="10" xfId="0" applyNumberFormat="1" applyFont="1" applyFill="1" applyBorder="1" applyAlignment="1" applyProtection="1">
      <alignment vertical="center" wrapText="1"/>
      <protection hidden="1"/>
    </xf>
    <xf numFmtId="3" fontId="47" fillId="34" borderId="10" xfId="0" applyNumberFormat="1" applyFont="1" applyFill="1" applyBorder="1" applyAlignment="1" applyProtection="1">
      <alignment vertical="center" wrapText="1"/>
      <protection hidden="1"/>
    </xf>
    <xf numFmtId="1" fontId="47" fillId="34" borderId="10" xfId="0" applyNumberFormat="1" applyFont="1" applyFill="1" applyBorder="1" applyAlignment="1" applyProtection="1">
      <alignment vertical="center" wrapText="1"/>
      <protection hidden="1"/>
    </xf>
    <xf numFmtId="172" fontId="47" fillId="34" borderId="10" xfId="0" applyNumberFormat="1" applyFont="1" applyFill="1" applyBorder="1" applyAlignment="1" applyProtection="1">
      <alignment vertical="center" wrapText="1"/>
      <protection hidden="1"/>
    </xf>
    <xf numFmtId="175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8" fillId="33" borderId="10" xfId="0" applyFont="1" applyFill="1" applyBorder="1" applyAlignment="1">
      <alignment horizontal="justify" vertical="center" wrapText="1"/>
    </xf>
    <xf numFmtId="0" fontId="48" fillId="35" borderId="11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75" zoomScaleNormal="75" zoomScalePageLayoutView="0" workbookViewId="0" topLeftCell="A1">
      <selection activeCell="B22" sqref="B22"/>
    </sheetView>
  </sheetViews>
  <sheetFormatPr defaultColWidth="9.00390625" defaultRowHeight="12.75"/>
  <cols>
    <col min="1" max="1" width="4.00390625" style="1" customWidth="1"/>
    <col min="2" max="2" width="37.28125" style="1" customWidth="1"/>
    <col min="3" max="3" width="13.7109375" style="1" customWidth="1"/>
    <col min="4" max="4" width="14.421875" style="1" customWidth="1"/>
    <col min="5" max="5" width="16.140625" style="1" customWidth="1"/>
    <col min="6" max="6" width="18.140625" style="2" customWidth="1"/>
    <col min="7" max="7" width="10.57421875" style="1" customWidth="1"/>
    <col min="8" max="8" width="14.421875" style="1" customWidth="1"/>
    <col min="9" max="9" width="13.140625" style="1" customWidth="1"/>
    <col min="10" max="10" width="14.00390625" style="1" customWidth="1"/>
    <col min="11" max="11" width="20.421875" style="1" customWidth="1"/>
    <col min="12" max="12" width="45.8515625" style="1" customWidth="1"/>
    <col min="13" max="16384" width="9.00390625" style="1" customWidth="1"/>
  </cols>
  <sheetData>
    <row r="1" spans="1:11" ht="61.5" customHeight="1">
      <c r="A1" s="59">
        <v>2024</v>
      </c>
      <c r="B1" s="59"/>
      <c r="C1" s="60" t="s">
        <v>0</v>
      </c>
      <c r="D1" s="60"/>
      <c r="E1" s="60"/>
      <c r="F1" s="60"/>
      <c r="G1" s="60"/>
      <c r="H1" s="60"/>
      <c r="I1" s="60"/>
      <c r="J1" s="61" t="s">
        <v>1</v>
      </c>
      <c r="K1" s="61"/>
    </row>
    <row r="2" spans="1:11" ht="19.5">
      <c r="A2" s="3"/>
      <c r="B2" s="4"/>
      <c r="C2" s="5"/>
      <c r="D2" s="6"/>
      <c r="E2" s="6"/>
      <c r="F2" s="7"/>
      <c r="G2" s="8"/>
      <c r="H2" s="6"/>
      <c r="I2" s="6"/>
      <c r="J2" s="6"/>
      <c r="K2" s="6"/>
    </row>
    <row r="3" spans="1:12" ht="63.75">
      <c r="A3" s="9"/>
      <c r="B3" s="10" t="s">
        <v>2</v>
      </c>
      <c r="C3" s="10" t="s">
        <v>3</v>
      </c>
      <c r="D3" s="10" t="s">
        <v>4</v>
      </c>
      <c r="E3" s="10" t="s">
        <v>5</v>
      </c>
      <c r="F3" s="11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</row>
    <row r="4" spans="1:11" ht="54" customHeight="1">
      <c r="A4" s="12" t="s">
        <v>13</v>
      </c>
      <c r="B4" s="13" t="s">
        <v>14</v>
      </c>
      <c r="C4" s="14">
        <v>100</v>
      </c>
      <c r="D4" s="15">
        <v>100</v>
      </c>
      <c r="E4" s="15">
        <v>100</v>
      </c>
      <c r="F4" s="16">
        <f>SUM(C5:C8)*C4+SUM(D5:D8)*D4+SUM(E5:E8)*E4</f>
        <v>37000</v>
      </c>
      <c r="G4" s="17"/>
      <c r="H4" s="18"/>
      <c r="I4" s="19"/>
      <c r="J4" s="20"/>
      <c r="K4" s="20"/>
    </row>
    <row r="5" spans="1:11" ht="91.5" customHeight="1">
      <c r="A5" s="49">
        <v>1</v>
      </c>
      <c r="B5" s="56" t="s">
        <v>28</v>
      </c>
      <c r="C5" s="22">
        <v>35</v>
      </c>
      <c r="D5" s="22">
        <v>40</v>
      </c>
      <c r="E5" s="23">
        <v>40</v>
      </c>
      <c r="F5" s="16">
        <v>1</v>
      </c>
      <c r="G5" s="24">
        <f>(C5*C$4+D5*D$4+E5*E$4)/(C$4+D$4+E$4)</f>
        <v>38.333333333333336</v>
      </c>
      <c r="H5" s="25">
        <f>(C5*C$4+D5*D$4+E5*E$4)*F$6</f>
        <v>0.3108108108108108</v>
      </c>
      <c r="I5" s="26"/>
      <c r="J5" s="26"/>
      <c r="K5" s="27">
        <f>H5*J5</f>
        <v>0</v>
      </c>
    </row>
    <row r="6" spans="1:11" ht="36" customHeight="1">
      <c r="A6" s="49">
        <v>2</v>
      </c>
      <c r="B6" s="56" t="s">
        <v>21</v>
      </c>
      <c r="C6" s="22">
        <v>25</v>
      </c>
      <c r="D6" s="22">
        <v>40</v>
      </c>
      <c r="E6" s="23">
        <v>25</v>
      </c>
      <c r="F6" s="16">
        <f>F5/F4</f>
        <v>2.7027027027027027E-05</v>
      </c>
      <c r="G6" s="24">
        <f>(C6*C$4+D6*D$4+E6*E$4)/(C$4+D$4+E$4)</f>
        <v>30</v>
      </c>
      <c r="H6" s="25">
        <f>(C6*C$4+D6*D$4+E6*E$4)*F$6</f>
        <v>0.24324324324324323</v>
      </c>
      <c r="I6" s="26"/>
      <c r="J6" s="26"/>
      <c r="K6" s="27">
        <f>H6*J6</f>
        <v>0</v>
      </c>
    </row>
    <row r="7" spans="1:12" ht="125.25" customHeight="1">
      <c r="A7" s="49">
        <v>3</v>
      </c>
      <c r="B7" s="56" t="s">
        <v>29</v>
      </c>
      <c r="C7" s="22">
        <v>25</v>
      </c>
      <c r="D7" s="22">
        <v>35</v>
      </c>
      <c r="E7" s="23">
        <v>30</v>
      </c>
      <c r="F7" s="16">
        <f>F6/F5</f>
        <v>2.7027027027027027E-05</v>
      </c>
      <c r="G7" s="24">
        <f>(C7*C$4+D7*D$4+E7*E$4)/(C$4+D$4+E$4)</f>
        <v>30</v>
      </c>
      <c r="H7" s="25">
        <f>(C7*C$4+D7*D$4+E7*E$4)*F$6</f>
        <v>0.24324324324324323</v>
      </c>
      <c r="I7" s="26"/>
      <c r="J7" s="26"/>
      <c r="K7" s="27">
        <f>H7*J7</f>
        <v>0</v>
      </c>
      <c r="L7" s="29"/>
    </row>
    <row r="8" spans="1:20" ht="51">
      <c r="A8" s="21">
        <v>4</v>
      </c>
      <c r="B8" s="56" t="s">
        <v>22</v>
      </c>
      <c r="C8" s="22">
        <v>25</v>
      </c>
      <c r="D8" s="22">
        <v>25</v>
      </c>
      <c r="E8" s="23">
        <v>25</v>
      </c>
      <c r="F8" s="16">
        <f>F7/F6</f>
        <v>1</v>
      </c>
      <c r="G8" s="24">
        <f>(C8*C$4+D8*D$4+E8*E$4)/(C$4+D$4+E$4)</f>
        <v>25</v>
      </c>
      <c r="H8" s="25">
        <f>(C8*C$4+D8*D$4+E8*E$4)*F$6</f>
        <v>0.20270270270270271</v>
      </c>
      <c r="I8" s="26"/>
      <c r="J8" s="26"/>
      <c r="K8" s="27">
        <f>H8*J8</f>
        <v>0</v>
      </c>
      <c r="L8" s="29"/>
      <c r="M8" s="28"/>
      <c r="N8" s="28"/>
      <c r="O8" s="28"/>
      <c r="P8" s="28"/>
      <c r="Q8" s="28"/>
      <c r="R8" s="28"/>
      <c r="S8" s="28"/>
      <c r="T8" s="28"/>
    </row>
    <row r="9" spans="1:11" ht="12.75">
      <c r="A9" s="12"/>
      <c r="B9" s="30" t="s">
        <v>15</v>
      </c>
      <c r="C9" s="15"/>
      <c r="D9" s="15"/>
      <c r="E9" s="15"/>
      <c r="F9" s="31"/>
      <c r="G9" s="48">
        <f>SUM(G5:G8)</f>
        <v>123.33333333333334</v>
      </c>
      <c r="H9" s="33">
        <f>SUM(H5:H8)</f>
        <v>1</v>
      </c>
      <c r="I9" s="34"/>
      <c r="J9" s="34"/>
      <c r="K9" s="35">
        <f>SUM(K5:K8)</f>
        <v>0</v>
      </c>
    </row>
  </sheetData>
  <sheetProtection selectLockedCells="1" selectUnlockedCells="1"/>
  <mergeCells count="3">
    <mergeCell ref="A1:B1"/>
    <mergeCell ref="C1:I1"/>
    <mergeCell ref="J1:K1"/>
  </mergeCells>
  <printOptions/>
  <pageMargins left="0.75" right="0.75" top="1" bottom="1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"/>
  <sheetViews>
    <sheetView zoomScale="91" zoomScaleNormal="91" zoomScalePageLayoutView="0" workbookViewId="0" topLeftCell="A1">
      <selection activeCell="C15" sqref="C15"/>
    </sheetView>
  </sheetViews>
  <sheetFormatPr defaultColWidth="9.00390625" defaultRowHeight="12.75"/>
  <cols>
    <col min="1" max="1" width="4.00390625" style="1" customWidth="1"/>
    <col min="2" max="2" width="37.28125" style="1" customWidth="1"/>
    <col min="3" max="3" width="13.7109375" style="1" customWidth="1"/>
    <col min="4" max="4" width="14.421875" style="1" customWidth="1"/>
    <col min="5" max="5" width="16.140625" style="1" customWidth="1"/>
    <col min="6" max="6" width="34.140625" style="2" customWidth="1"/>
    <col min="7" max="7" width="10.57421875" style="1" customWidth="1"/>
    <col min="8" max="8" width="14.421875" style="1" customWidth="1"/>
    <col min="9" max="9" width="13.140625" style="1" customWidth="1"/>
    <col min="10" max="10" width="14.00390625" style="1" customWidth="1"/>
    <col min="11" max="11" width="20.421875" style="1" customWidth="1"/>
    <col min="12" max="12" width="45.8515625" style="1" customWidth="1"/>
    <col min="13" max="16384" width="9.00390625" style="1" customWidth="1"/>
  </cols>
  <sheetData>
    <row r="1" spans="1:11" ht="61.5" customHeight="1" thickBot="1">
      <c r="A1" s="59">
        <v>2024</v>
      </c>
      <c r="B1" s="59"/>
      <c r="C1" s="60" t="s">
        <v>30</v>
      </c>
      <c r="D1" s="60"/>
      <c r="E1" s="60"/>
      <c r="F1" s="60"/>
      <c r="G1" s="60"/>
      <c r="H1" s="60"/>
      <c r="I1" s="60"/>
      <c r="J1" s="61" t="s">
        <v>19</v>
      </c>
      <c r="K1" s="61"/>
    </row>
    <row r="2" spans="1:11" ht="19.5">
      <c r="A2" s="3"/>
      <c r="B2" s="4"/>
      <c r="C2" s="5"/>
      <c r="D2" s="6"/>
      <c r="E2" s="6"/>
      <c r="F2" s="7"/>
      <c r="G2" s="8"/>
      <c r="H2" s="6"/>
      <c r="I2" s="6"/>
      <c r="J2" s="6"/>
      <c r="K2" s="6"/>
    </row>
    <row r="3" spans="1:12" ht="63.75">
      <c r="A3" s="9"/>
      <c r="B3" s="10" t="s">
        <v>2</v>
      </c>
      <c r="C3" s="10" t="s">
        <v>3</v>
      </c>
      <c r="D3" s="10" t="s">
        <v>4</v>
      </c>
      <c r="E3" s="10" t="s">
        <v>5</v>
      </c>
      <c r="F3" s="11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</row>
    <row r="4" spans="1:11" ht="54" customHeight="1">
      <c r="A4" s="12" t="s">
        <v>13</v>
      </c>
      <c r="B4" s="13" t="s">
        <v>14</v>
      </c>
      <c r="C4" s="14">
        <v>100</v>
      </c>
      <c r="D4" s="15">
        <v>100</v>
      </c>
      <c r="E4" s="15">
        <v>100</v>
      </c>
      <c r="F4" s="16">
        <f>SUM(C5:C9)*C4+SUM(D5:D9)*D4+SUM(E5:E9)*E4</f>
        <v>37000</v>
      </c>
      <c r="G4" s="17"/>
      <c r="H4" s="18"/>
      <c r="I4" s="19"/>
      <c r="J4" s="20"/>
      <c r="K4" s="20"/>
    </row>
    <row r="5" spans="1:11" ht="58.5" customHeight="1">
      <c r="A5" s="49">
        <v>5</v>
      </c>
      <c r="B5" s="56" t="s">
        <v>26</v>
      </c>
      <c r="C5" s="46">
        <v>25</v>
      </c>
      <c r="D5" s="46">
        <v>25</v>
      </c>
      <c r="E5" s="47">
        <v>25</v>
      </c>
      <c r="F5" s="16">
        <v>1</v>
      </c>
      <c r="G5" s="24">
        <f>(C5*C$4+D5*D$4+E5*E$4)/(C$4+D$4+E$4)</f>
        <v>25</v>
      </c>
      <c r="H5" s="25">
        <f>(C5*C$4+D5*D$4+E5*E$4)*F$6</f>
        <v>0.20270270270270271</v>
      </c>
      <c r="I5" s="26"/>
      <c r="J5" s="26"/>
      <c r="K5" s="27">
        <f>H5*J5</f>
        <v>0</v>
      </c>
    </row>
    <row r="6" spans="1:11" ht="36" customHeight="1">
      <c r="A6" s="49">
        <v>2</v>
      </c>
      <c r="B6" s="56" t="s">
        <v>21</v>
      </c>
      <c r="C6" s="57">
        <v>25</v>
      </c>
      <c r="D6" s="57">
        <v>25</v>
      </c>
      <c r="E6" s="58">
        <v>25</v>
      </c>
      <c r="F6" s="16">
        <f>F5/F4</f>
        <v>2.7027027027027027E-05</v>
      </c>
      <c r="G6" s="24">
        <f>(C6*C$4+D6*D$4+E6*E$4)/(C$4+D$4+E$4)</f>
        <v>25</v>
      </c>
      <c r="H6" s="25">
        <f>(C6*C$4+D6*D$4+E6*E$4)*F$6</f>
        <v>0.20270270270270271</v>
      </c>
      <c r="I6" s="26"/>
      <c r="J6" s="26"/>
      <c r="K6" s="27">
        <f>H6*J6</f>
        <v>0</v>
      </c>
    </row>
    <row r="7" spans="1:12" ht="125.25" customHeight="1">
      <c r="A7" s="49">
        <v>4</v>
      </c>
      <c r="B7" s="56" t="s">
        <v>22</v>
      </c>
      <c r="C7" s="57">
        <v>25</v>
      </c>
      <c r="D7" s="57">
        <v>25</v>
      </c>
      <c r="E7" s="58">
        <v>25</v>
      </c>
      <c r="F7" s="16"/>
      <c r="G7" s="24">
        <f>(C7*C$4+D7*D$4+E7*E$4)/(C$4+D$4+E$4)</f>
        <v>25</v>
      </c>
      <c r="H7" s="25">
        <f>(C7*C$4+D7*D$4+E7*E$4)*F$6</f>
        <v>0.20270270270270271</v>
      </c>
      <c r="I7" s="26"/>
      <c r="J7" s="26"/>
      <c r="K7" s="27">
        <f>H7*J7</f>
        <v>0</v>
      </c>
      <c r="L7" s="29"/>
    </row>
    <row r="8" spans="1:12" ht="125.25" customHeight="1">
      <c r="A8" s="49"/>
      <c r="B8" s="56" t="s">
        <v>27</v>
      </c>
      <c r="C8" s="46">
        <v>25</v>
      </c>
      <c r="D8" s="46">
        <v>25</v>
      </c>
      <c r="E8" s="47">
        <v>25</v>
      </c>
      <c r="F8" s="16"/>
      <c r="G8" s="24">
        <f>(C8*C$4+D8*D$4+E8*E$4)/(C$4+D$4+E$4)</f>
        <v>25</v>
      </c>
      <c r="H8" s="25">
        <f>(C8*C$4+D8*D$4+E8*E$4)*F$6</f>
        <v>0.20270270270270271</v>
      </c>
      <c r="I8" s="26"/>
      <c r="J8" s="26"/>
      <c r="K8" s="27">
        <f>H8*J8</f>
        <v>0</v>
      </c>
      <c r="L8" s="29"/>
    </row>
    <row r="9" spans="1:20" ht="51">
      <c r="A9" s="21">
        <v>6</v>
      </c>
      <c r="B9" s="56" t="s">
        <v>25</v>
      </c>
      <c r="C9" s="22">
        <v>25</v>
      </c>
      <c r="D9" s="22">
        <v>25</v>
      </c>
      <c r="E9" s="23">
        <v>20</v>
      </c>
      <c r="F9" s="16"/>
      <c r="G9" s="24">
        <f>(C9*C$4+D9*D$4+E9*E$4)/(C$4+D$4+E$4)</f>
        <v>23.333333333333332</v>
      </c>
      <c r="H9" s="25">
        <f>(C9*C$4+D9*D$4+E9*E$4)*F$6</f>
        <v>0.1891891891891892</v>
      </c>
      <c r="I9" s="26"/>
      <c r="J9" s="26"/>
      <c r="K9" s="27">
        <f>H9*J9</f>
        <v>0</v>
      </c>
      <c r="L9" s="29"/>
      <c r="M9" s="28"/>
      <c r="N9" s="28"/>
      <c r="O9" s="28"/>
      <c r="P9" s="28"/>
      <c r="Q9" s="28"/>
      <c r="R9" s="28"/>
      <c r="S9" s="28"/>
      <c r="T9" s="28"/>
    </row>
    <row r="10" spans="1:11" ht="12.75">
      <c r="A10" s="12"/>
      <c r="B10" s="30" t="s">
        <v>15</v>
      </c>
      <c r="C10" s="15"/>
      <c r="D10" s="15"/>
      <c r="E10" s="15"/>
      <c r="F10" s="31"/>
      <c r="G10" s="48">
        <f>SUM(G5:G9)</f>
        <v>123.33333333333333</v>
      </c>
      <c r="H10" s="55">
        <f>SUM(H5:H9)</f>
        <v>1</v>
      </c>
      <c r="I10" s="34"/>
      <c r="J10" s="34"/>
      <c r="K10" s="35">
        <f>SUM(K5:K9)</f>
        <v>0</v>
      </c>
    </row>
  </sheetData>
  <sheetProtection/>
  <mergeCells count="3">
    <mergeCell ref="A1:B1"/>
    <mergeCell ref="C1:I1"/>
    <mergeCell ref="J1:K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zoomScale="75" zoomScaleNormal="75" zoomScalePageLayoutView="0" workbookViewId="0" topLeftCell="A1">
      <selection activeCell="J22" sqref="J22"/>
    </sheetView>
  </sheetViews>
  <sheetFormatPr defaultColWidth="9.00390625" defaultRowHeight="12.75"/>
  <cols>
    <col min="1" max="1" width="4.00390625" style="1" customWidth="1"/>
    <col min="2" max="2" width="37.28125" style="1" customWidth="1"/>
    <col min="3" max="3" width="13.7109375" style="1" customWidth="1"/>
    <col min="4" max="4" width="14.421875" style="1" customWidth="1"/>
    <col min="5" max="5" width="16.140625" style="1" customWidth="1"/>
    <col min="6" max="6" width="9.00390625" style="1" customWidth="1"/>
    <col min="7" max="7" width="10.57421875" style="1" customWidth="1"/>
    <col min="8" max="8" width="14.421875" style="1" customWidth="1"/>
    <col min="9" max="9" width="13.140625" style="1" customWidth="1"/>
    <col min="10" max="10" width="14.00390625" style="1" customWidth="1"/>
    <col min="11" max="11" width="11.57421875" style="1" customWidth="1"/>
    <col min="12" max="12" width="41.7109375" style="1" customWidth="1"/>
    <col min="13" max="19" width="9.00390625" style="1" customWidth="1"/>
    <col min="20" max="20" width="15.57421875" style="1" customWidth="1"/>
    <col min="21" max="16384" width="9.00390625" style="1" customWidth="1"/>
  </cols>
  <sheetData>
    <row r="1" spans="1:11" ht="61.5" customHeight="1">
      <c r="A1" s="59">
        <v>2024</v>
      </c>
      <c r="B1" s="59"/>
      <c r="C1" s="60" t="s">
        <v>31</v>
      </c>
      <c r="D1" s="60"/>
      <c r="E1" s="60"/>
      <c r="F1" s="60"/>
      <c r="G1" s="60"/>
      <c r="H1" s="60"/>
      <c r="I1" s="60"/>
      <c r="J1" s="61" t="s">
        <v>16</v>
      </c>
      <c r="K1" s="61"/>
    </row>
    <row r="2" spans="1:11" ht="19.5">
      <c r="A2" s="3"/>
      <c r="B2" s="4"/>
      <c r="C2" s="5"/>
      <c r="D2" s="6"/>
      <c r="E2" s="6"/>
      <c r="F2" s="8"/>
      <c r="G2" s="8"/>
      <c r="H2" s="6"/>
      <c r="I2" s="6"/>
      <c r="J2" s="6"/>
      <c r="K2" s="6"/>
    </row>
    <row r="3" spans="1:12" ht="63.75">
      <c r="A3" s="9"/>
      <c r="B3" s="10" t="s">
        <v>2</v>
      </c>
      <c r="C3" s="10" t="s">
        <v>3</v>
      </c>
      <c r="D3" s="10" t="s">
        <v>4</v>
      </c>
      <c r="E3" s="10" t="s">
        <v>5</v>
      </c>
      <c r="F3" s="36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</row>
    <row r="4" spans="1:11" ht="54.75" customHeight="1">
      <c r="A4" s="12" t="s">
        <v>13</v>
      </c>
      <c r="B4" s="13" t="s">
        <v>14</v>
      </c>
      <c r="C4" s="14">
        <v>100</v>
      </c>
      <c r="D4" s="15">
        <v>100</v>
      </c>
      <c r="E4" s="15">
        <v>100</v>
      </c>
      <c r="F4" s="40">
        <f>SUM(C5:C9)*C4+SUM(D5:D9)*D4+SUM(E5:E9)*E4</f>
        <v>37000</v>
      </c>
      <c r="G4" s="17"/>
      <c r="H4" s="18"/>
      <c r="I4" s="19"/>
      <c r="J4" s="20"/>
      <c r="K4" s="20"/>
    </row>
    <row r="5" spans="1:12" ht="91.5" customHeight="1">
      <c r="A5" s="49">
        <v>2</v>
      </c>
      <c r="B5" s="56" t="s">
        <v>23</v>
      </c>
      <c r="C5" s="46">
        <v>20</v>
      </c>
      <c r="D5" s="46">
        <v>20</v>
      </c>
      <c r="E5" s="47">
        <v>20</v>
      </c>
      <c r="F5" s="51">
        <v>1</v>
      </c>
      <c r="G5" s="24">
        <f>(C5*C$4+D5*D$4+E5*E$4)/(C$4+D$4+E$4)</f>
        <v>20</v>
      </c>
      <c r="H5" s="25">
        <f>(C5*C$4+D5*D$4+E5*E$4)*F$6</f>
        <v>0.16216216216216217</v>
      </c>
      <c r="I5" s="26"/>
      <c r="J5" s="26"/>
      <c r="K5" s="42">
        <f>H5*J5</f>
        <v>0</v>
      </c>
      <c r="L5" s="29"/>
    </row>
    <row r="6" spans="1:12" ht="68.25" customHeight="1">
      <c r="A6" s="49">
        <v>7</v>
      </c>
      <c r="B6" s="56" t="s">
        <v>21</v>
      </c>
      <c r="C6" s="57">
        <v>25</v>
      </c>
      <c r="D6" s="57">
        <v>25</v>
      </c>
      <c r="E6" s="58">
        <v>25</v>
      </c>
      <c r="F6" s="52">
        <f>+F5/F4</f>
        <v>2.7027027027027027E-05</v>
      </c>
      <c r="G6" s="24">
        <f>(C6*C$4+D6*D$4+E6*E$4)/(C$4+D$4+E$4)</f>
        <v>25</v>
      </c>
      <c r="H6" s="25">
        <f>(C6*C$4+D6*D$4+E6*E$4)*F$6</f>
        <v>0.20270270270270271</v>
      </c>
      <c r="I6" s="26"/>
      <c r="J6" s="26"/>
      <c r="K6" s="42">
        <f>H6*J6</f>
        <v>0</v>
      </c>
      <c r="L6" s="44"/>
    </row>
    <row r="7" spans="1:20" ht="66.75" customHeight="1">
      <c r="A7" s="21">
        <v>4</v>
      </c>
      <c r="B7" s="56" t="s">
        <v>20</v>
      </c>
      <c r="C7" s="57">
        <v>25</v>
      </c>
      <c r="D7" s="57">
        <v>25</v>
      </c>
      <c r="E7" s="58">
        <v>30</v>
      </c>
      <c r="F7" s="52"/>
      <c r="G7" s="24">
        <f>(C7*C$4+D7*D$4+E7*E$4)/(C$4+D$4+E$4)</f>
        <v>26.666666666666668</v>
      </c>
      <c r="H7" s="25">
        <f>(C7*C$4+D7*D$4+E7*E$4)*F$6</f>
        <v>0.2162162162162162</v>
      </c>
      <c r="I7" s="26"/>
      <c r="J7" s="26"/>
      <c r="K7" s="42">
        <f>H7*J7</f>
        <v>0</v>
      </c>
      <c r="L7" s="43"/>
      <c r="M7" s="41"/>
      <c r="N7" s="39"/>
      <c r="O7" s="39"/>
      <c r="P7" s="39"/>
      <c r="Q7" s="39"/>
      <c r="R7" s="29"/>
      <c r="S7" s="29"/>
      <c r="T7" s="29"/>
    </row>
    <row r="8" spans="1:20" ht="66.75" customHeight="1">
      <c r="A8" s="21"/>
      <c r="B8" s="56" t="s">
        <v>24</v>
      </c>
      <c r="C8" s="46">
        <v>25</v>
      </c>
      <c r="D8" s="46">
        <v>25</v>
      </c>
      <c r="E8" s="47">
        <v>30</v>
      </c>
      <c r="F8" s="52"/>
      <c r="G8" s="24">
        <f>(C8*C$4+D8*D$4+E8*E$4)/(C$4+D$4+E$4)</f>
        <v>26.666666666666668</v>
      </c>
      <c r="H8" s="25">
        <f>(C8*C$4+D8*D$4+E8*E$4)*F$6</f>
        <v>0.2162162162162162</v>
      </c>
      <c r="I8" s="26"/>
      <c r="J8" s="26"/>
      <c r="K8" s="42">
        <f>H8*J8</f>
        <v>0</v>
      </c>
      <c r="L8" s="43"/>
      <c r="M8" s="41"/>
      <c r="N8" s="41"/>
      <c r="O8" s="41"/>
      <c r="P8" s="41"/>
      <c r="Q8" s="41"/>
      <c r="R8" s="29"/>
      <c r="S8" s="29"/>
      <c r="T8" s="29"/>
    </row>
    <row r="9" spans="1:20" ht="66.75" customHeight="1">
      <c r="A9" s="21">
        <v>8</v>
      </c>
      <c r="B9" s="56" t="s">
        <v>22</v>
      </c>
      <c r="C9" s="46">
        <v>25</v>
      </c>
      <c r="D9" s="46">
        <v>25</v>
      </c>
      <c r="E9" s="47">
        <v>25</v>
      </c>
      <c r="F9" s="52"/>
      <c r="G9" s="24">
        <f>(C9*C$4+D9*D$4+E9*E$4)/(C$4+D$4+E$4)</f>
        <v>25</v>
      </c>
      <c r="H9" s="25">
        <f>(C9*C$4+D9*D$4+E9*E$4)*F$6</f>
        <v>0.20270270270270271</v>
      </c>
      <c r="I9" s="26"/>
      <c r="J9" s="26"/>
      <c r="K9" s="42">
        <f>H9*J9</f>
        <v>0</v>
      </c>
      <c r="L9" s="43"/>
      <c r="M9" s="29"/>
      <c r="N9" s="29"/>
      <c r="O9" s="29"/>
      <c r="P9" s="29"/>
      <c r="Q9" s="29"/>
      <c r="R9" s="29"/>
      <c r="S9" s="29"/>
      <c r="T9" s="29"/>
    </row>
    <row r="10" spans="1:12" ht="12.75">
      <c r="A10" s="12"/>
      <c r="B10" s="30" t="s">
        <v>15</v>
      </c>
      <c r="C10" s="15">
        <f>SUM(C5:C9)</f>
        <v>120</v>
      </c>
      <c r="D10" s="15">
        <f>SUM(D5:D9)</f>
        <v>120</v>
      </c>
      <c r="E10" s="15">
        <f>SUM(E5:E9)</f>
        <v>130</v>
      </c>
      <c r="F10" s="53"/>
      <c r="G10" s="54">
        <f>SUM(G5:G9)</f>
        <v>123.33333333333334</v>
      </c>
      <c r="H10" s="33">
        <f>SUM(H5:H9)</f>
        <v>1</v>
      </c>
      <c r="I10" s="34"/>
      <c r="J10" s="34"/>
      <c r="K10" s="45">
        <f>SUM(K5:K9)</f>
        <v>0</v>
      </c>
      <c r="L10" s="44"/>
    </row>
  </sheetData>
  <sheetProtection selectLockedCells="1" selectUnlockedCells="1"/>
  <mergeCells count="3">
    <mergeCell ref="A1:B1"/>
    <mergeCell ref="C1:I1"/>
    <mergeCell ref="J1:K1"/>
  </mergeCells>
  <printOptions/>
  <pageMargins left="0.75" right="0.75" top="1" bottom="1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zoomScale="75" zoomScaleNormal="75" zoomScalePageLayoutView="0" workbookViewId="0" topLeftCell="A1">
      <selection activeCell="J24" sqref="J24"/>
    </sheetView>
  </sheetViews>
  <sheetFormatPr defaultColWidth="9.00390625" defaultRowHeight="12.75"/>
  <cols>
    <col min="1" max="1" width="4.00390625" style="1" customWidth="1"/>
    <col min="2" max="2" width="37.28125" style="1" customWidth="1"/>
    <col min="3" max="3" width="13.7109375" style="1" customWidth="1"/>
    <col min="4" max="4" width="14.421875" style="1" customWidth="1"/>
    <col min="5" max="5" width="16.140625" style="1" customWidth="1"/>
    <col min="6" max="6" width="0" style="1" hidden="1" customWidth="1"/>
    <col min="7" max="7" width="10.57421875" style="1" customWidth="1"/>
    <col min="8" max="8" width="14.421875" style="1" customWidth="1"/>
    <col min="9" max="9" width="13.140625" style="1" customWidth="1"/>
    <col min="10" max="10" width="14.00390625" style="1" customWidth="1"/>
    <col min="11" max="11" width="19.00390625" style="1" customWidth="1"/>
    <col min="12" max="16384" width="9.00390625" style="1" customWidth="1"/>
  </cols>
  <sheetData>
    <row r="1" spans="1:11" ht="61.5" customHeight="1">
      <c r="A1" s="59">
        <v>2024</v>
      </c>
      <c r="B1" s="59"/>
      <c r="C1" s="60" t="s">
        <v>17</v>
      </c>
      <c r="D1" s="60"/>
      <c r="E1" s="60"/>
      <c r="F1" s="60"/>
      <c r="G1" s="60"/>
      <c r="H1" s="60"/>
      <c r="I1" s="60"/>
      <c r="J1" s="61" t="s">
        <v>18</v>
      </c>
      <c r="K1" s="61"/>
    </row>
    <row r="2" spans="1:11" ht="19.5">
      <c r="A2" s="3"/>
      <c r="B2" s="4"/>
      <c r="C2" s="5"/>
      <c r="D2" s="6"/>
      <c r="E2" s="6"/>
      <c r="F2" s="8"/>
      <c r="G2" s="8"/>
      <c r="H2" s="6"/>
      <c r="I2" s="6"/>
      <c r="J2" s="6"/>
      <c r="K2" s="6"/>
    </row>
    <row r="3" spans="1:11" ht="63.75">
      <c r="A3" s="9"/>
      <c r="B3" s="10" t="s">
        <v>2</v>
      </c>
      <c r="C3" s="10" t="s">
        <v>3</v>
      </c>
      <c r="D3" s="10" t="s">
        <v>4</v>
      </c>
      <c r="E3" s="10" t="s">
        <v>5</v>
      </c>
      <c r="F3" s="36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</row>
    <row r="4" spans="1:11" ht="25.5">
      <c r="A4" s="12" t="s">
        <v>13</v>
      </c>
      <c r="B4" s="13" t="s">
        <v>14</v>
      </c>
      <c r="C4" s="14">
        <v>100</v>
      </c>
      <c r="D4" s="15">
        <v>100</v>
      </c>
      <c r="E4" s="15">
        <v>100</v>
      </c>
      <c r="F4" s="17">
        <f>SUM(C5:C6)*C4+SUM(D5:D6)*D4+SUM(E5:E6)*E4</f>
        <v>15500</v>
      </c>
      <c r="G4" s="17"/>
      <c r="H4" s="18"/>
      <c r="I4" s="19"/>
      <c r="J4" s="20"/>
      <c r="K4" s="20"/>
    </row>
    <row r="5" spans="1:11" ht="58.5" customHeight="1">
      <c r="A5" s="21">
        <v>3</v>
      </c>
      <c r="B5" s="50" t="s">
        <v>20</v>
      </c>
      <c r="C5" s="46">
        <v>25</v>
      </c>
      <c r="D5" s="46">
        <v>25</v>
      </c>
      <c r="E5" s="47">
        <v>25</v>
      </c>
      <c r="F5" s="37">
        <v>1</v>
      </c>
      <c r="G5" s="24">
        <f>(C5*C$4+D5*D$4+E5*E$4)/(C$4+D$4+E$4)</f>
        <v>25</v>
      </c>
      <c r="H5" s="25">
        <f>(C5*C$4+D5*D$4+E5*E$4)*F$6</f>
        <v>0.4838709677419355</v>
      </c>
      <c r="I5" s="26"/>
      <c r="J5" s="26"/>
      <c r="K5" s="27">
        <f>H5*J5</f>
        <v>0</v>
      </c>
    </row>
    <row r="6" spans="1:11" ht="51">
      <c r="A6" s="21">
        <v>4</v>
      </c>
      <c r="B6" s="50" t="s">
        <v>22</v>
      </c>
      <c r="C6" s="46">
        <v>25</v>
      </c>
      <c r="D6" s="46">
        <v>30</v>
      </c>
      <c r="E6" s="47">
        <v>25</v>
      </c>
      <c r="F6" s="38">
        <f>F5/F4</f>
        <v>6.451612903225807E-05</v>
      </c>
      <c r="G6" s="24">
        <f>(C6*C$4+D6*D$4+E6*E$4)/(C$4+D$4+E$4)</f>
        <v>26.666666666666668</v>
      </c>
      <c r="H6" s="25">
        <f>(C6*C$4+D6*D$4+E6*E$4)*F$6</f>
        <v>0.5161290322580645</v>
      </c>
      <c r="I6" s="26"/>
      <c r="J6" s="26"/>
      <c r="K6" s="27">
        <f>H6*J6</f>
        <v>0</v>
      </c>
    </row>
    <row r="7" spans="1:11" ht="12.75">
      <c r="A7" s="12"/>
      <c r="B7" s="30" t="s">
        <v>15</v>
      </c>
      <c r="C7" s="15"/>
      <c r="D7" s="15"/>
      <c r="E7" s="15"/>
      <c r="F7" s="17"/>
      <c r="G7" s="32"/>
      <c r="H7" s="33">
        <f>SUM(H5:H6)</f>
        <v>1</v>
      </c>
      <c r="I7" s="34"/>
      <c r="J7" s="34"/>
      <c r="K7" s="35">
        <f>SUM(K5:K6)</f>
        <v>0</v>
      </c>
    </row>
  </sheetData>
  <sheetProtection selectLockedCells="1" selectUnlockedCells="1"/>
  <mergeCells count="3">
    <mergeCell ref="A1:B1"/>
    <mergeCell ref="C1:I1"/>
    <mergeCell ref="J1:K1"/>
  </mergeCells>
  <printOptions/>
  <pageMargins left="0.75" right="0.75" top="1" bottom="1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2022-06-06T08:18:59Z</dcterms:created>
  <dcterms:modified xsi:type="dcterms:W3CDTF">2024-04-25T17:25:37Z</dcterms:modified>
  <cp:category/>
  <cp:version/>
  <cp:contentType/>
  <cp:contentStatus/>
</cp:coreProperties>
</file>